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 codeName="{4D1C537B-E38A-612A-F078-A93A15B4B7F4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My Documents\2020\personal\"/>
    </mc:Choice>
  </mc:AlternateContent>
  <xr:revisionPtr revIDLastSave="0" documentId="13_ncr:1_{E0FCA337-70F3-4DDF-8287-C38091A6B62E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Mai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6" i="1" l="1"/>
  <c r="G68" i="1" s="1"/>
  <c r="B71" i="1" s="1"/>
  <c r="B70" i="1" s="1"/>
  <c r="D2" i="1" l="1"/>
  <c r="E16" i="1" l="1"/>
  <c r="F16" i="1" s="1"/>
  <c r="E22" i="1"/>
  <c r="F30" i="1"/>
  <c r="E30" i="1" s="1"/>
  <c r="E32" i="1" l="1"/>
  <c r="F22" i="1"/>
  <c r="F32" i="1" s="1"/>
  <c r="F34" i="1" s="1"/>
  <c r="E34" i="1" s="1"/>
</calcChain>
</file>

<file path=xl/sharedStrings.xml><?xml version="1.0" encoding="utf-8"?>
<sst xmlns="http://schemas.openxmlformats.org/spreadsheetml/2006/main" count="72" uniqueCount="70">
  <si>
    <t>CalPers</t>
  </si>
  <si>
    <t>Social Security</t>
  </si>
  <si>
    <t>Work</t>
  </si>
  <si>
    <t>The Way</t>
  </si>
  <si>
    <t>Web dev</t>
  </si>
  <si>
    <t>Programing</t>
  </si>
  <si>
    <t>Seek</t>
  </si>
  <si>
    <t>Total</t>
  </si>
  <si>
    <t>Month</t>
  </si>
  <si>
    <t>Annual</t>
  </si>
  <si>
    <t>Category</t>
  </si>
  <si>
    <t>Other… seek</t>
  </si>
  <si>
    <t>Rent, utilities</t>
  </si>
  <si>
    <t>Phone</t>
  </si>
  <si>
    <t>General</t>
  </si>
  <si>
    <t>Carissa</t>
  </si>
  <si>
    <t>Website</t>
  </si>
  <si>
    <t>Vacation</t>
  </si>
  <si>
    <t>Bike</t>
  </si>
  <si>
    <t>Miscellaneous</t>
  </si>
  <si>
    <t>Expenses, monthly</t>
  </si>
  <si>
    <t>Expenses, regular, total (monthly + annual)</t>
  </si>
  <si>
    <t>One time</t>
  </si>
  <si>
    <t>Move</t>
  </si>
  <si>
    <t>Carpet</t>
  </si>
  <si>
    <t>Current</t>
  </si>
  <si>
    <t>Time to save, years</t>
  </si>
  <si>
    <t>Time to save, months</t>
  </si>
  <si>
    <t>Eyes</t>
  </si>
  <si>
    <t>Time to save</t>
  </si>
  <si>
    <t>ISBN</t>
  </si>
  <si>
    <t>Net income</t>
  </si>
  <si>
    <t>Total net income</t>
  </si>
  <si>
    <t>Smart phone</t>
  </si>
  <si>
    <t>Weighing machine</t>
  </si>
  <si>
    <t>Leather jacket</t>
  </si>
  <si>
    <t>Leather boots</t>
  </si>
  <si>
    <t>DKNY jeans</t>
  </si>
  <si>
    <t>Dress shirts</t>
  </si>
  <si>
    <t>Short sleeved tee</t>
  </si>
  <si>
    <t>Long sleeved z neck</t>
  </si>
  <si>
    <t>China bowls</t>
  </si>
  <si>
    <t>MSR Pocket Rocket Deluxe</t>
  </si>
  <si>
    <t>Immediate acquisitions</t>
  </si>
  <si>
    <t>Savings</t>
  </si>
  <si>
    <t xml:space="preserve">The plan is to have </t>
  </si>
  <si>
    <t>more than</t>
  </si>
  <si>
    <t>in savings</t>
  </si>
  <si>
    <t>Expenses, annually</t>
  </si>
  <si>
    <t>Munich pants</t>
  </si>
  <si>
    <t>Small collapsible table</t>
  </si>
  <si>
    <t>Dental work</t>
  </si>
  <si>
    <t>Learning Spanish</t>
  </si>
  <si>
    <t>Software</t>
  </si>
  <si>
    <t>... and one time expenses</t>
  </si>
  <si>
    <t>Travel computer, lenovo v toughbook v asus t100</t>
  </si>
  <si>
    <t>(MSR Alpine Stoway pot 1.1 L, 15.5oz, $20)</t>
  </si>
  <si>
    <t>Opsrey large pack cover</t>
  </si>
  <si>
    <t>Rain Pants (Columbia $50)</t>
  </si>
  <si>
    <t>Headlamp (Petzl $25)</t>
  </si>
  <si>
    <t>... low priority acquisitions</t>
  </si>
  <si>
    <t>Rain Jacket (Columbia $27-50)</t>
  </si>
  <si>
    <t>Savings target</t>
  </si>
  <si>
    <t>Chair</t>
  </si>
  <si>
    <t>Lite long u'wear x 2</t>
  </si>
  <si>
    <t>REI</t>
  </si>
  <si>
    <t>Veda Elise Fisher acct. bal. 1st of month</t>
  </si>
  <si>
    <t>Recorder (alto, tenor)</t>
  </si>
  <si>
    <r>
      <t>… from high to low priority</t>
    </r>
    <r>
      <rPr>
        <sz val="10"/>
        <color rgb="FFFF0000"/>
        <rFont val="Tahoma"/>
        <family val="2"/>
      </rPr>
      <t xml:space="preserve"> (red items prior to move, if to a new place)</t>
    </r>
  </si>
  <si>
    <t>Financial planning--needs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</si>
</sst>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0" x14ac:knownFonts="1">
    <font>
      <sz val="10"/>
      <name val="Tahoma"/>
    </font>
    <font>
      <sz val="8"/>
      <name val="Tahoma"/>
    </font>
    <font>
      <sz val="10"/>
      <color indexed="10"/>
      <name val="Tahoma"/>
    </font>
    <font>
      <b/>
      <sz val="10"/>
      <color indexed="10"/>
      <name val="Tahoma"/>
      <family val="2"/>
    </font>
    <font>
      <b/>
      <sz val="10"/>
      <name val="Tahoma"/>
      <family val="2"/>
    </font>
    <font>
      <b/>
      <sz val="10"/>
      <color indexed="57"/>
      <name val="Tahoma"/>
      <family val="2"/>
    </font>
    <font>
      <b/>
      <sz val="10"/>
      <color indexed="48"/>
      <name val="Tahoma"/>
      <family val="2"/>
    </font>
    <font>
      <sz val="10"/>
      <name val="Tahoma"/>
      <family val="2"/>
    </font>
    <font>
      <u/>
      <sz val="10"/>
      <color theme="10"/>
      <name val="Tahoma"/>
    </font>
    <font>
      <sz val="10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BDBD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164" fontId="2" fillId="0" borderId="0" xfId="0" applyNumberFormat="1" applyFont="1"/>
    <xf numFmtId="164" fontId="3" fillId="0" borderId="0" xfId="0" applyNumberFormat="1" applyFont="1"/>
    <xf numFmtId="3" fontId="0" fillId="0" borderId="0" xfId="0" applyNumberFormat="1"/>
    <xf numFmtId="0" fontId="5" fillId="0" borderId="0" xfId="0" applyFont="1"/>
    <xf numFmtId="0" fontId="6" fillId="0" borderId="0" xfId="0" applyFont="1"/>
    <xf numFmtId="164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0" xfId="0" applyNumberFormat="1" applyFont="1"/>
    <xf numFmtId="165" fontId="7" fillId="0" borderId="0" xfId="0" applyNumberFormat="1" applyFont="1" applyAlignment="1">
      <alignment horizontal="center"/>
    </xf>
    <xf numFmtId="164" fontId="4" fillId="0" borderId="0" xfId="0" applyNumberFormat="1" applyFont="1"/>
    <xf numFmtId="165" fontId="0" fillId="0" borderId="0" xfId="0" applyNumberFormat="1"/>
    <xf numFmtId="0" fontId="4" fillId="2" borderId="1" xfId="0" applyFont="1" applyFill="1" applyBorder="1"/>
    <xf numFmtId="0" fontId="4" fillId="2" borderId="2" xfId="0" applyFont="1" applyFill="1" applyBorder="1"/>
    <xf numFmtId="0" fontId="8" fillId="0" borderId="0" xfId="1"/>
    <xf numFmtId="0" fontId="8" fillId="0" borderId="0" xfId="1" applyAlignment="1">
      <alignment horizontal="center"/>
    </xf>
    <xf numFmtId="0" fontId="8" fillId="0" borderId="0" xfId="1" applyAlignment="1">
      <alignment horizontal="left"/>
    </xf>
    <xf numFmtId="2" fontId="4" fillId="0" borderId="0" xfId="0" applyNumberFormat="1" applyFont="1"/>
    <xf numFmtId="164" fontId="9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B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urrent%20sequence.html" TargetMode="External"/><Relationship Id="rId1" Type="http://schemas.openxmlformats.org/officeDocument/2006/relationships/hyperlink" Target="current%20sequenc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71"/>
  <sheetViews>
    <sheetView tabSelected="1" topLeftCell="A47" zoomScaleNormal="205" workbookViewId="0">
      <selection activeCell="D37" sqref="D37"/>
    </sheetView>
  </sheetViews>
  <sheetFormatPr defaultRowHeight="13.2" x14ac:dyDescent="0.25"/>
  <cols>
    <col min="1" max="1" width="33.21875" customWidth="1"/>
    <col min="2" max="2" width="23.77734375" customWidth="1"/>
    <col min="3" max="4" width="15.109375" customWidth="1"/>
  </cols>
  <sheetData>
    <row r="1" spans="1:7" x14ac:dyDescent="0.25">
      <c r="A1" s="4" t="s">
        <v>69</v>
      </c>
      <c r="B1" s="4"/>
      <c r="D1" s="9"/>
      <c r="E1" s="4"/>
      <c r="F1" s="3"/>
      <c r="G1" s="8"/>
    </row>
    <row r="2" spans="1:7" x14ac:dyDescent="0.25">
      <c r="A2" s="12" t="s">
        <v>45</v>
      </c>
      <c r="B2" s="14">
        <v>30000</v>
      </c>
      <c r="C2" s="11" t="s">
        <v>46</v>
      </c>
      <c r="D2" s="14">
        <f>G66</f>
        <v>9523</v>
      </c>
      <c r="E2" s="11" t="s">
        <v>47</v>
      </c>
      <c r="F2" s="3"/>
      <c r="G2" s="8"/>
    </row>
    <row r="3" spans="1:7" x14ac:dyDescent="0.25">
      <c r="A3" s="12"/>
      <c r="B3" s="13"/>
      <c r="C3" s="11"/>
      <c r="D3" s="9"/>
      <c r="E3" s="4"/>
      <c r="F3" s="3"/>
      <c r="G3" s="8"/>
    </row>
    <row r="4" spans="1:7" x14ac:dyDescent="0.25">
      <c r="B4" s="4" t="s">
        <v>29</v>
      </c>
      <c r="C4" t="s">
        <v>10</v>
      </c>
      <c r="D4" s="9" t="s">
        <v>25</v>
      </c>
      <c r="E4" s="4" t="s">
        <v>8</v>
      </c>
      <c r="F4" s="3" t="s">
        <v>9</v>
      </c>
      <c r="G4" s="8" t="s">
        <v>22</v>
      </c>
    </row>
    <row r="6" spans="1:7" x14ac:dyDescent="0.25">
      <c r="A6" t="s">
        <v>31</v>
      </c>
      <c r="E6" s="1"/>
    </row>
    <row r="7" spans="1:7" x14ac:dyDescent="0.25">
      <c r="C7" t="s">
        <v>0</v>
      </c>
      <c r="E7" s="1">
        <v>1638</v>
      </c>
    </row>
    <row r="8" spans="1:7" x14ac:dyDescent="0.25">
      <c r="C8" t="s">
        <v>1</v>
      </c>
      <c r="E8" s="1">
        <v>982</v>
      </c>
    </row>
    <row r="9" spans="1:7" x14ac:dyDescent="0.25">
      <c r="C9" t="s">
        <v>11</v>
      </c>
      <c r="E9" s="1"/>
    </row>
    <row r="10" spans="1:7" x14ac:dyDescent="0.25">
      <c r="C10" s="2" t="s">
        <v>2</v>
      </c>
      <c r="D10" s="2"/>
      <c r="E10" s="1"/>
    </row>
    <row r="11" spans="1:7" x14ac:dyDescent="0.25">
      <c r="C11" s="2" t="s">
        <v>3</v>
      </c>
      <c r="D11" s="2"/>
      <c r="E11" s="1"/>
    </row>
    <row r="12" spans="1:7" x14ac:dyDescent="0.25">
      <c r="C12" s="2" t="s">
        <v>4</v>
      </c>
      <c r="D12" s="2"/>
      <c r="E12" s="1"/>
    </row>
    <row r="13" spans="1:7" x14ac:dyDescent="0.25">
      <c r="C13" s="2" t="s">
        <v>5</v>
      </c>
      <c r="D13" s="2"/>
      <c r="E13" s="1"/>
    </row>
    <row r="14" spans="1:7" x14ac:dyDescent="0.25">
      <c r="C14" s="2" t="s">
        <v>6</v>
      </c>
      <c r="D14" s="2"/>
      <c r="E14" s="1"/>
    </row>
    <row r="15" spans="1:7" x14ac:dyDescent="0.25">
      <c r="C15" s="2"/>
      <c r="D15" s="2"/>
      <c r="E15" s="1"/>
    </row>
    <row r="16" spans="1:7" x14ac:dyDescent="0.25">
      <c r="C16" s="4" t="s">
        <v>32</v>
      </c>
      <c r="D16" s="4"/>
      <c r="E16" s="1">
        <f>SUM(E7:E14)</f>
        <v>2620</v>
      </c>
      <c r="F16" s="6">
        <f>E16*12</f>
        <v>31440</v>
      </c>
    </row>
    <row r="18" spans="1:6" x14ac:dyDescent="0.25">
      <c r="A18" s="11" t="s">
        <v>20</v>
      </c>
    </row>
    <row r="19" spans="1:6" x14ac:dyDescent="0.25">
      <c r="C19" t="s">
        <v>12</v>
      </c>
      <c r="E19" s="1">
        <v>700</v>
      </c>
    </row>
    <row r="20" spans="1:6" x14ac:dyDescent="0.25">
      <c r="C20" t="s">
        <v>13</v>
      </c>
      <c r="E20" s="1">
        <v>35</v>
      </c>
    </row>
    <row r="21" spans="1:6" x14ac:dyDescent="0.25">
      <c r="C21" t="s">
        <v>14</v>
      </c>
      <c r="E21" s="1">
        <v>600</v>
      </c>
    </row>
    <row r="22" spans="1:6" x14ac:dyDescent="0.25">
      <c r="C22" t="s">
        <v>7</v>
      </c>
      <c r="E22" s="1">
        <f>SUM(E19:E21)</f>
        <v>1335</v>
      </c>
      <c r="F22" s="5">
        <f>E22*12</f>
        <v>16020</v>
      </c>
    </row>
    <row r="23" spans="1:6" x14ac:dyDescent="0.25">
      <c r="E23" s="1"/>
      <c r="F23" s="5"/>
    </row>
    <row r="24" spans="1:6" x14ac:dyDescent="0.25">
      <c r="A24" s="11" t="s">
        <v>48</v>
      </c>
    </row>
    <row r="25" spans="1:6" x14ac:dyDescent="0.25">
      <c r="C25" t="s">
        <v>15</v>
      </c>
      <c r="F25" s="5">
        <v>0</v>
      </c>
    </row>
    <row r="26" spans="1:6" x14ac:dyDescent="0.25">
      <c r="C26" t="s">
        <v>16</v>
      </c>
      <c r="F26" s="5">
        <v>170</v>
      </c>
    </row>
    <row r="27" spans="1:6" x14ac:dyDescent="0.25">
      <c r="C27" t="s">
        <v>17</v>
      </c>
      <c r="F27" s="5">
        <v>2500</v>
      </c>
    </row>
    <row r="28" spans="1:6" x14ac:dyDescent="0.25">
      <c r="C28" t="s">
        <v>18</v>
      </c>
      <c r="F28" s="5">
        <v>1000</v>
      </c>
    </row>
    <row r="29" spans="1:6" x14ac:dyDescent="0.25">
      <c r="C29" t="s">
        <v>19</v>
      </c>
      <c r="F29" s="5">
        <v>1000</v>
      </c>
    </row>
    <row r="30" spans="1:6" x14ac:dyDescent="0.25">
      <c r="C30" t="s">
        <v>7</v>
      </c>
      <c r="E30" s="1">
        <f>F30/12</f>
        <v>389.16666666666669</v>
      </c>
      <c r="F30" s="5">
        <f>SUM(F25:F29)</f>
        <v>4670</v>
      </c>
    </row>
    <row r="31" spans="1:6" x14ac:dyDescent="0.25">
      <c r="E31" s="1"/>
    </row>
    <row r="32" spans="1:6" x14ac:dyDescent="0.25">
      <c r="A32" s="4" t="s">
        <v>21</v>
      </c>
      <c r="E32" s="1">
        <f>E22+E30</f>
        <v>1724.1666666666667</v>
      </c>
      <c r="F32" s="6">
        <f>F22+F30</f>
        <v>20690</v>
      </c>
    </row>
    <row r="33" spans="1:7" x14ac:dyDescent="0.25">
      <c r="E33" s="7"/>
      <c r="F33" s="6"/>
    </row>
    <row r="34" spans="1:7" x14ac:dyDescent="0.25">
      <c r="A34" s="4" t="s">
        <v>44</v>
      </c>
      <c r="E34" s="16">
        <f>F34/12</f>
        <v>895.83333333333337</v>
      </c>
      <c r="F34" s="6">
        <f>F16-F32</f>
        <v>10750</v>
      </c>
    </row>
    <row r="35" spans="1:7" x14ac:dyDescent="0.25">
      <c r="E35" s="7"/>
      <c r="F35" s="6"/>
    </row>
    <row r="36" spans="1:7" x14ac:dyDescent="0.25">
      <c r="A36" s="11" t="s">
        <v>66</v>
      </c>
      <c r="D36" s="10">
        <v>13301</v>
      </c>
      <c r="E36" s="7"/>
      <c r="F36" s="6"/>
    </row>
    <row r="37" spans="1:7" x14ac:dyDescent="0.25">
      <c r="E37" s="7"/>
      <c r="F37" s="6"/>
    </row>
    <row r="38" spans="1:7" x14ac:dyDescent="0.25">
      <c r="D38" s="10"/>
    </row>
    <row r="39" spans="1:7" x14ac:dyDescent="0.25">
      <c r="A39" s="4" t="s">
        <v>43</v>
      </c>
      <c r="B39" s="4" t="s">
        <v>68</v>
      </c>
      <c r="D39" s="10"/>
    </row>
    <row r="40" spans="1:7" x14ac:dyDescent="0.25">
      <c r="A40" s="11" t="s">
        <v>54</v>
      </c>
      <c r="B40" t="s">
        <v>51</v>
      </c>
      <c r="D40" s="10"/>
      <c r="G40" s="23">
        <v>1680</v>
      </c>
    </row>
    <row r="41" spans="1:7" x14ac:dyDescent="0.25">
      <c r="A41" s="21" t="s">
        <v>60</v>
      </c>
      <c r="B41" t="s">
        <v>57</v>
      </c>
      <c r="D41" s="10"/>
      <c r="G41" s="1">
        <v>0</v>
      </c>
    </row>
    <row r="42" spans="1:7" x14ac:dyDescent="0.25">
      <c r="A42" s="20"/>
      <c r="B42" t="s">
        <v>34</v>
      </c>
      <c r="D42" s="10"/>
      <c r="G42" s="1">
        <v>0</v>
      </c>
    </row>
    <row r="43" spans="1:7" x14ac:dyDescent="0.25">
      <c r="B43" t="s">
        <v>52</v>
      </c>
      <c r="D43" s="10"/>
      <c r="G43" s="1">
        <v>180</v>
      </c>
    </row>
    <row r="44" spans="1:7" x14ac:dyDescent="0.25">
      <c r="B44" t="s">
        <v>33</v>
      </c>
      <c r="D44" s="10"/>
      <c r="G44" s="1">
        <v>250</v>
      </c>
    </row>
    <row r="45" spans="1:7" x14ac:dyDescent="0.25">
      <c r="A45" s="11"/>
      <c r="B45" s="11" t="s">
        <v>55</v>
      </c>
      <c r="D45" s="10"/>
      <c r="E45" s="19" t="s">
        <v>53</v>
      </c>
      <c r="G45" s="23">
        <v>500</v>
      </c>
    </row>
    <row r="46" spans="1:7" x14ac:dyDescent="0.25">
      <c r="B46" s="11" t="s">
        <v>23</v>
      </c>
      <c r="D46" s="10"/>
      <c r="G46" s="23">
        <v>6000</v>
      </c>
    </row>
    <row r="47" spans="1:7" x14ac:dyDescent="0.25">
      <c r="B47" t="s">
        <v>67</v>
      </c>
      <c r="D47" s="10"/>
      <c r="G47" s="1">
        <v>0</v>
      </c>
    </row>
    <row r="48" spans="1:7" x14ac:dyDescent="0.25">
      <c r="B48" t="s">
        <v>30</v>
      </c>
      <c r="D48" s="10"/>
      <c r="G48" s="1">
        <v>150</v>
      </c>
    </row>
    <row r="49" spans="2:7" x14ac:dyDescent="0.25">
      <c r="B49" t="s">
        <v>39</v>
      </c>
      <c r="D49" s="10"/>
      <c r="G49" s="1">
        <v>49</v>
      </c>
    </row>
    <row r="50" spans="2:7" x14ac:dyDescent="0.25">
      <c r="B50" t="s">
        <v>40</v>
      </c>
      <c r="D50" s="10"/>
      <c r="G50" s="1">
        <v>69</v>
      </c>
    </row>
    <row r="51" spans="2:7" x14ac:dyDescent="0.25">
      <c r="B51" s="11" t="s">
        <v>49</v>
      </c>
      <c r="D51" s="10"/>
      <c r="G51" s="1">
        <v>70</v>
      </c>
    </row>
    <row r="52" spans="2:7" x14ac:dyDescent="0.25">
      <c r="B52" s="11" t="s">
        <v>50</v>
      </c>
      <c r="D52" s="10"/>
      <c r="G52" s="1">
        <v>50</v>
      </c>
    </row>
    <row r="53" spans="2:7" x14ac:dyDescent="0.25">
      <c r="B53" t="s">
        <v>41</v>
      </c>
      <c r="D53" s="10"/>
      <c r="G53" s="1">
        <v>50</v>
      </c>
    </row>
    <row r="54" spans="2:7" x14ac:dyDescent="0.25">
      <c r="B54" t="s">
        <v>35</v>
      </c>
      <c r="D54" s="10"/>
      <c r="G54" s="1">
        <v>100</v>
      </c>
    </row>
    <row r="55" spans="2:7" x14ac:dyDescent="0.25">
      <c r="B55" t="s">
        <v>36</v>
      </c>
      <c r="D55" s="10"/>
      <c r="G55" s="1">
        <v>150</v>
      </c>
    </row>
    <row r="56" spans="2:7" x14ac:dyDescent="0.25">
      <c r="B56" t="s">
        <v>37</v>
      </c>
      <c r="D56" s="10"/>
      <c r="G56" s="1">
        <v>100</v>
      </c>
    </row>
    <row r="57" spans="2:7" x14ac:dyDescent="0.25">
      <c r="B57" t="s">
        <v>38</v>
      </c>
      <c r="D57" s="10"/>
      <c r="G57" s="1">
        <v>100</v>
      </c>
    </row>
    <row r="58" spans="2:7" x14ac:dyDescent="0.25">
      <c r="B58" s="11" t="s">
        <v>58</v>
      </c>
      <c r="D58" s="10"/>
      <c r="G58" s="1">
        <v>0</v>
      </c>
    </row>
    <row r="59" spans="2:7" x14ac:dyDescent="0.25">
      <c r="B59" s="11" t="s">
        <v>61</v>
      </c>
      <c r="D59" s="10"/>
      <c r="G59" s="1">
        <v>0</v>
      </c>
    </row>
    <row r="60" spans="2:7" x14ac:dyDescent="0.25">
      <c r="B60" s="11" t="s">
        <v>59</v>
      </c>
      <c r="D60" s="10"/>
      <c r="G60" s="1">
        <v>25</v>
      </c>
    </row>
    <row r="61" spans="2:7" x14ac:dyDescent="0.25">
      <c r="B61" t="s">
        <v>63</v>
      </c>
      <c r="G61" s="1">
        <v>0</v>
      </c>
    </row>
    <row r="62" spans="2:7" x14ac:dyDescent="0.25">
      <c r="B62" t="s">
        <v>42</v>
      </c>
      <c r="C62" t="s">
        <v>56</v>
      </c>
      <c r="D62" s="10"/>
      <c r="G62" s="1">
        <v>0</v>
      </c>
    </row>
    <row r="63" spans="2:7" x14ac:dyDescent="0.25">
      <c r="B63" s="11" t="s">
        <v>24</v>
      </c>
      <c r="D63" s="10"/>
      <c r="G63" s="1">
        <v>0</v>
      </c>
    </row>
    <row r="64" spans="2:7" x14ac:dyDescent="0.25">
      <c r="B64" s="11" t="s">
        <v>28</v>
      </c>
      <c r="D64" s="10"/>
      <c r="G64" s="1">
        <v>0</v>
      </c>
    </row>
    <row r="65" spans="1:7" x14ac:dyDescent="0.25">
      <c r="B65" s="11" t="s">
        <v>64</v>
      </c>
      <c r="C65" t="s">
        <v>65</v>
      </c>
      <c r="D65" s="10"/>
      <c r="G65" s="1">
        <v>0</v>
      </c>
    </row>
    <row r="66" spans="1:7" x14ac:dyDescent="0.25">
      <c r="B66" s="4" t="s">
        <v>7</v>
      </c>
      <c r="D66" s="10"/>
      <c r="G66" s="15">
        <f>SUM(G40:G65)</f>
        <v>9523</v>
      </c>
    </row>
    <row r="67" spans="1:7" x14ac:dyDescent="0.25">
      <c r="B67" s="4"/>
      <c r="D67" s="10"/>
      <c r="G67" s="15"/>
    </row>
    <row r="68" spans="1:7" x14ac:dyDescent="0.25">
      <c r="B68" s="4" t="s">
        <v>62</v>
      </c>
      <c r="D68" s="10"/>
      <c r="G68" s="15">
        <f>B2-D36+G66</f>
        <v>26222</v>
      </c>
    </row>
    <row r="69" spans="1:7" x14ac:dyDescent="0.25">
      <c r="B69" s="4"/>
      <c r="D69" s="10"/>
      <c r="G69" s="15"/>
    </row>
    <row r="70" spans="1:7" x14ac:dyDescent="0.25">
      <c r="A70" s="17" t="s">
        <v>26</v>
      </c>
      <c r="B70" s="22">
        <f>ROUNDUP(B71/12,2)</f>
        <v>2.44</v>
      </c>
    </row>
    <row r="71" spans="1:7" x14ac:dyDescent="0.25">
      <c r="A71" s="18" t="s">
        <v>27</v>
      </c>
      <c r="B71" s="22">
        <f>G68/E34</f>
        <v>29.271069767441858</v>
      </c>
    </row>
  </sheetData>
  <phoneticPr fontId="1" type="noConversion"/>
  <hyperlinks>
    <hyperlink ref="E45" r:id="rId1" location="Computer" xr:uid="{BCF8B16C-A3A1-4A81-A801-D8476A37EAB8}"/>
    <hyperlink ref="A41" r:id="rId2" location="Acquire" xr:uid="{B16D8A1A-B7D7-4E3F-928B-92E9462276C0}"/>
  </hyperlinks>
  <pageMargins left="0.75" right="0.75" top="1" bottom="1" header="0.5" footer="0.5"/>
  <pageSetup orientation="portrait" horizontalDpi="4294967293" verticalDpi="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</vt:lpstr>
    </vt:vector>
  </TitlesOfParts>
  <Company>Journey in Being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Anil Mitra PhD</dc:creator>
  <cp:lastModifiedBy>Anil Mitra</cp:lastModifiedBy>
  <dcterms:created xsi:type="dcterms:W3CDTF">2019-08-26T10:52:14Z</dcterms:created>
  <dcterms:modified xsi:type="dcterms:W3CDTF">2021-07-27T17:57:25Z</dcterms:modified>
</cp:coreProperties>
</file>